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140" windowHeight="1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<sst xmlns="http://schemas.openxmlformats.org/spreadsheetml/2006/main" count="34" uniqueCount="34">
  <si>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APPROXIMATE LABOR COSTS</t>
  </si>
  <si>
    <t>Savings Calculator</t>
  </si>
  <si>
    <t xml:space="preserve">To get an accurate cost savings, complete all yellow fields. </t>
  </si>
  <si>
    <t>ESTIMATED LIFETIME OF CLEANSCRAPE</t>
  </si>
  <si>
    <t>Inputs</t>
  </si>
  <si>
    <t>Labor Rate including Benefits (Per Hour)</t>
  </si>
  <si>
    <t>Month</t>
  </si>
  <si>
    <t>Hours</t>
  </si>
  <si>
    <t>Processing Cost Of Material</t>
  </si>
  <si>
    <t>per ton</t>
  </si>
  <si>
    <t>Capacity</t>
  </si>
  <si>
    <t>Tons per Hour</t>
  </si>
  <si>
    <t>Labor Cost Per Downtime</t>
  </si>
  <si>
    <t>Material Recirculation Cost Per Downtime</t>
  </si>
  <si>
    <t>How many workers do you have tied up with this particular maintenance?</t>
  </si>
  <si>
    <t>Workers</t>
  </si>
  <si>
    <t>Total Customer Cost Per Downtime</t>
  </si>
  <si>
    <t>Belt speed</t>
  </si>
  <si>
    <t>Duration Per Day</t>
  </si>
  <si>
    <t>Days Per Month</t>
  </si>
  <si>
    <t>Mileage per day</t>
  </si>
  <si>
    <t>Current average blade life</t>
  </si>
  <si>
    <t>Months</t>
  </si>
  <si>
    <t>F/Min</t>
  </si>
  <si>
    <t>H/Day</t>
  </si>
  <si>
    <t>Day/Month</t>
  </si>
  <si>
    <t>Miles</t>
  </si>
  <si>
    <t xml:space="preserve">Expected life </t>
  </si>
  <si>
    <t>Proposed Customer Savings on Downtime</t>
  </si>
  <si>
    <t>How many hours of service required on current cleaner per blade change?</t>
  </si>
  <si>
    <t>Martin Engineering USA | martin-eng.com | 800-544-2947 | info@martin-eng.com</t>
  </si>
  <si>
    <t>© Martin Engineering 2015</t>
  </si>
  <si>
    <t>Replacement Blade savings (how many current blades in same timeframe)</t>
  </si>
  <si>
    <t>COST OF DOWNTIME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</si>
</sst>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0"/>
      <color indexed="9"/>
      <name val="Arial"/>
      <family val="2"/>
    </font>
    <font>
      <sz val="20"/>
      <color indexed="8"/>
      <name val="Impact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44" fontId="0" fillId="24" borderId="0" xfId="44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19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 horizontal="left"/>
    </xf>
    <xf numFmtId="0" fontId="0" fillId="0" borderId="10" xfId="0" applyFont="1" applyBorder="1" applyAlignment="1">
      <alignment/>
    </xf>
    <xf numFmtId="0" fontId="7" fillId="25" borderId="0" xfId="0" applyFont="1" applyFill="1" applyAlignment="1">
      <alignment/>
    </xf>
    <xf numFmtId="0" fontId="7" fillId="25" borderId="0" xfId="0" applyFont="1" applyFill="1" applyAlignment="1">
      <alignment horizontal="center"/>
    </xf>
    <xf numFmtId="0" fontId="7" fillId="25" borderId="0" xfId="0" applyFont="1" applyFill="1" applyAlignment="1">
      <alignment horizontal="lef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19" borderId="10" xfId="44" applyFont="1" applyFill="1" applyBorder="1" applyAlignment="1">
      <alignment/>
    </xf>
    <xf numFmtId="44" fontId="0" fillId="19" borderId="10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19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Fill="1" applyBorder="1" applyAlignment="1">
      <alignment vertical="center"/>
    </xf>
    <xf numFmtId="44" fontId="10" fillId="19" borderId="12" xfId="0" applyNumberFormat="1" applyFont="1" applyFill="1" applyBorder="1" applyAlignment="1">
      <alignment vertical="center"/>
    </xf>
    <xf numFmtId="0" fontId="0" fillId="26" borderId="10" xfId="0" applyFill="1" applyBorder="1" applyAlignment="1" applyProtection="1">
      <alignment horizontal="center"/>
      <protection locked="0"/>
    </xf>
    <xf numFmtId="0" fontId="0" fillId="26" borderId="10" xfId="0" applyFill="1" applyBorder="1" applyAlignment="1" applyProtection="1">
      <alignment/>
      <protection locked="0"/>
    </xf>
    <xf numFmtId="44" fontId="0" fillId="26" borderId="10" xfId="44" applyFont="1" applyFill="1" applyBorder="1" applyAlignment="1" applyProtection="1">
      <alignment horizontal="left"/>
      <protection locked="0"/>
    </xf>
    <xf numFmtId="44" fontId="0" fillId="26" borderId="10" xfId="44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4181475</xdr:colOff>
      <xdr:row>1</xdr:row>
      <xdr:rowOff>419100</xdr:rowOff>
    </xdr:from>
    <xdr:to>
      <xdr:col>4</xdr:col>
      <xdr:colOff>781050</xdr:colOff>
      <xdr:row>4</xdr:row>
      <xdr:rowOff>66675</xdr:rowOff>
    </xdr:to>
    <xdr:pic>
      <xdr:nvPicPr>
        <xdr:cNvPr id="1" name="Grafik 1" descr="Cleanscrape_Logo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81025"/>
          <a:ext cx="195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42</xdr:row>
      <xdr:rowOff>133350</xdr:rowOff>
    </xdr:from>
    <xdr:to>
      <xdr:col>2</xdr:col>
      <xdr:colOff>3838575</xdr:colOff>
      <xdr:row>44</xdr:row>
      <xdr:rowOff>66675</xdr:rowOff>
    </xdr:to>
    <xdr:pic>
      <xdr:nvPicPr>
        <xdr:cNvPr id="2" name="Picture 2" descr="type_screen_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6353175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7"/>
  <sheetViews>
    <sheetView showGridLines="0" tabSelected="1" zoomScale="126" zoomScaleNormal="126" zoomScalePageLayoutView="0" workbookViewId="0" topLeftCell="A1">
      <selection activeCell="D7" sqref="D7"/>
    </sheetView>
  </sheetViews>
  <sheetFormatPr defaultColWidth="8.8515625" defaultRowHeight="12.75"/>
  <cols>
    <col min="1" max="1" width="6.00390625" style="0" customWidth="1"/>
    <col min="2" max="2" width="13.8515625" style="0" customWidth="1"/>
    <col min="3" max="3" width="62.8515625" style="0" bestFit="1" customWidth="1"/>
    <col min="4" max="4" width="17.421875" style="0" bestFit="1" customWidth="1"/>
    <col min="5" max="5" width="12.28125" style="0" bestFit="1" customWidth="1"/>
    <col min="6" max="6" width="6.140625" style="0" bestFit="1" customWidth="1"/>
    <col min="7" max="7" width="8.8515625" style="0" customWidth="1"/>
    <col min="8" max="8" width="39.7109375" style="0" bestFit="1" customWidth="1"/>
    <col min="9" max="9" width="12.28125" style="0" bestFit="1" customWidth="1"/>
  </cols>
  <sheetData>
    <row r="2" ht="36" customHeight="1"/>
    <row r="3" ht="27">
      <c r="C3" s="29" t="s">
        <v>1</v>
      </c>
    </row>
    <row r="4" ht="12.75">
      <c r="C4" s="30" t="s">
        <v>2</v>
      </c>
    </row>
    <row r="5" ht="15">
      <c r="C5" s="4"/>
    </row>
    <row r="6" spans="2:5" ht="12">
      <c r="B6" s="32"/>
      <c r="C6" s="20" t="s">
        <v>3</v>
      </c>
      <c r="D6" s="21"/>
      <c r="E6" s="20"/>
    </row>
    <row r="7" spans="2:5" ht="12">
      <c r="B7" s="44"/>
      <c r="C7" s="5" t="s">
        <v>17</v>
      </c>
      <c r="D7" s="37">
        <v>500</v>
      </c>
      <c r="E7" s="5" t="s">
        <v>23</v>
      </c>
    </row>
    <row r="8" spans="2:4" ht="6.75" customHeight="1">
      <c r="B8" s="45"/>
      <c r="D8" s="6"/>
    </row>
    <row r="9" spans="2:5" ht="12">
      <c r="B9" s="44"/>
      <c r="C9" s="5" t="s">
        <v>18</v>
      </c>
      <c r="D9" s="37">
        <v>15</v>
      </c>
      <c r="E9" s="5" t="s">
        <v>24</v>
      </c>
    </row>
    <row r="10" spans="2:4" ht="6.75" customHeight="1">
      <c r="B10" s="44"/>
      <c r="D10" s="6"/>
    </row>
    <row r="11" spans="2:5" ht="12">
      <c r="B11" s="44"/>
      <c r="C11" s="5" t="s">
        <v>19</v>
      </c>
      <c r="D11" s="37">
        <v>22</v>
      </c>
      <c r="E11" s="5" t="s">
        <v>25</v>
      </c>
    </row>
    <row r="12" spans="2:4" ht="6.75" customHeight="1">
      <c r="B12" s="44"/>
      <c r="D12" s="6"/>
    </row>
    <row r="13" spans="2:5" ht="12" hidden="1">
      <c r="B13" s="32"/>
      <c r="C13" s="5" t="s">
        <v>20</v>
      </c>
      <c r="D13" s="7">
        <f>((D7*60)/5280)*D9*D11</f>
        <v>1874.9999999999998</v>
      </c>
      <c r="E13" s="5" t="s">
        <v>26</v>
      </c>
    </row>
    <row r="14" spans="2:4" ht="12" hidden="1">
      <c r="B14" s="32"/>
      <c r="D14" s="6"/>
    </row>
    <row r="15" spans="2:5" ht="12">
      <c r="B15" s="32"/>
      <c r="C15" s="11" t="s">
        <v>27</v>
      </c>
      <c r="D15" s="14">
        <f>ROUND(20000/D13,1)</f>
        <v>10.7</v>
      </c>
      <c r="E15" s="5" t="s">
        <v>6</v>
      </c>
    </row>
    <row r="16" spans="6:7" ht="12">
      <c r="F16" s="3"/>
      <c r="G16" s="3"/>
    </row>
    <row r="17" spans="3:7" ht="12">
      <c r="C17" t="s">
        <v>21</v>
      </c>
      <c r="D17" s="37">
        <v>11</v>
      </c>
      <c r="E17" s="5" t="s">
        <v>22</v>
      </c>
      <c r="F17" s="3"/>
      <c r="G17" s="3"/>
    </row>
    <row r="18" spans="6:7" ht="12">
      <c r="F18" s="3"/>
      <c r="G18" s="3"/>
    </row>
    <row r="19" spans="3:7" ht="12">
      <c r="C19" s="3" t="s">
        <v>32</v>
      </c>
      <c r="D19" s="31">
        <f>IF(D15&lt;=D17,0,D15/D17)</f>
        <v>0</v>
      </c>
      <c r="F19" s="3"/>
      <c r="G19" s="3"/>
    </row>
    <row r="21" spans="3:5" ht="12">
      <c r="C21" s="22" t="s">
        <v>33</v>
      </c>
      <c r="D21" s="20"/>
      <c r="E21" s="20"/>
    </row>
    <row r="22" spans="3:5" ht="12">
      <c r="C22" s="1" t="s">
        <v>4</v>
      </c>
      <c r="D22" s="3"/>
      <c r="E22" s="3"/>
    </row>
    <row r="23" spans="3:5" ht="12">
      <c r="C23" s="19" t="s">
        <v>29</v>
      </c>
      <c r="D23" s="38">
        <v>4</v>
      </c>
      <c r="E23" s="19" t="s">
        <v>7</v>
      </c>
    </row>
    <row r="24" spans="3:5" ht="6" customHeight="1">
      <c r="C24" s="3"/>
      <c r="D24" s="9"/>
      <c r="E24" s="3"/>
    </row>
    <row r="25" spans="3:5" ht="12">
      <c r="C25" s="19" t="s">
        <v>14</v>
      </c>
      <c r="D25" s="38">
        <v>4</v>
      </c>
      <c r="E25" s="19" t="s">
        <v>15</v>
      </c>
    </row>
    <row r="26" spans="3:5" ht="6" customHeight="1">
      <c r="C26" s="3"/>
      <c r="D26" s="9"/>
      <c r="E26" s="3"/>
    </row>
    <row r="27" spans="3:5" ht="12">
      <c r="C27" s="5" t="s">
        <v>5</v>
      </c>
      <c r="D27" s="39">
        <v>55</v>
      </c>
      <c r="E27" s="5"/>
    </row>
    <row r="28" ht="6" customHeight="1">
      <c r="D28" s="18"/>
    </row>
    <row r="29" spans="3:5" ht="12">
      <c r="C29" s="19" t="s">
        <v>8</v>
      </c>
      <c r="D29" s="40">
        <v>35</v>
      </c>
      <c r="E29" s="19" t="s">
        <v>9</v>
      </c>
    </row>
    <row r="30" spans="3:5" ht="6" customHeight="1">
      <c r="C30" s="3"/>
      <c r="D30" s="17"/>
      <c r="E30" s="3"/>
    </row>
    <row r="31" spans="3:5" ht="12">
      <c r="C31" s="19" t="s">
        <v>10</v>
      </c>
      <c r="D31" s="38">
        <v>250</v>
      </c>
      <c r="E31" s="19" t="s">
        <v>11</v>
      </c>
    </row>
    <row r="32" spans="3:5" ht="12">
      <c r="C32" s="3"/>
      <c r="D32" s="8"/>
      <c r="E32" s="3"/>
    </row>
    <row r="33" spans="3:4" ht="12">
      <c r="C33" s="3"/>
      <c r="D33" s="12"/>
    </row>
    <row r="34" spans="3:5" ht="12">
      <c r="C34" s="24" t="s">
        <v>0</v>
      </c>
      <c r="D34" s="23"/>
      <c r="E34" s="24"/>
    </row>
    <row r="35" spans="3:5" ht="12">
      <c r="C35" s="26" t="s">
        <v>12</v>
      </c>
      <c r="D35" s="27">
        <f>D23*D25*D27</f>
        <v>880</v>
      </c>
      <c r="E35" s="2"/>
    </row>
    <row r="36" spans="3:5" ht="6" customHeight="1">
      <c r="C36" s="15"/>
      <c r="D36" s="25"/>
      <c r="E36" s="2"/>
    </row>
    <row r="37" spans="3:5" ht="12">
      <c r="C37" s="26" t="s">
        <v>13</v>
      </c>
      <c r="D37" s="27">
        <f>D29*D31*D23</f>
        <v>35000</v>
      </c>
      <c r="E37" s="2"/>
    </row>
    <row r="38" spans="3:5" ht="6" customHeight="1">
      <c r="C38" s="15"/>
      <c r="D38" s="25"/>
      <c r="E38" s="2"/>
    </row>
    <row r="39" spans="3:5" ht="12">
      <c r="C39" s="26" t="s">
        <v>16</v>
      </c>
      <c r="D39" s="28">
        <f>SUM(D35:D37)</f>
        <v>35880</v>
      </c>
      <c r="E39" s="2"/>
    </row>
    <row r="40" spans="3:5" ht="12.75" thickBot="1">
      <c r="C40" s="16"/>
      <c r="D40" s="9"/>
      <c r="E40" s="2"/>
    </row>
    <row r="41" spans="3:5" s="34" customFormat="1" ht="28.5" customHeight="1" thickBot="1">
      <c r="C41" s="35" t="s">
        <v>28</v>
      </c>
      <c r="D41" s="36">
        <f>D39*D19</f>
        <v>0</v>
      </c>
      <c r="E41" s="33"/>
    </row>
    <row r="42" spans="3:5" ht="12">
      <c r="C42" s="2"/>
      <c r="D42" s="10"/>
      <c r="E42" s="2"/>
    </row>
    <row r="43" ht="12.75">
      <c r="E43" s="13"/>
    </row>
    <row r="46" spans="3:6" ht="12">
      <c r="C46" s="41" t="s">
        <v>30</v>
      </c>
      <c r="D46" s="42"/>
      <c r="E46" s="42"/>
      <c r="F46" s="43"/>
    </row>
    <row r="47" spans="3:6" ht="12">
      <c r="C47" s="41" t="s">
        <v>31</v>
      </c>
      <c r="D47" s="41"/>
      <c r="E47" s="41"/>
      <c r="F47" s="41"/>
    </row>
  </sheetData>
  <sheetProtection password="B305" sheet="1" objects="1" scenarios="1"/>
  <mergeCells count="3">
    <mergeCell ref="C47:F47"/>
    <mergeCell ref="C46:F46"/>
    <mergeCell ref="B7:B12"/>
  </mergeCells>
  <printOptions/>
  <pageMargins left="0" right="0" top="0" bottom="0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Martin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danielm</dc:creator>
  <cp:keywords/>
  <dc:description/>
  <cp:lastModifiedBy>Tracey Ramos</cp:lastModifiedBy>
  <cp:lastPrinted>2015-08-07T13:43:29Z</cp:lastPrinted>
  <dcterms:created xsi:type="dcterms:W3CDTF">2007-04-23T13:16:53Z</dcterms:created>
  <dcterms:modified xsi:type="dcterms:W3CDTF">2015-11-23T18:13:43Z</dcterms:modified>
  <cp:category/>
  <cp:version/>
  <cp:contentType/>
  <cp:contentStatus/>
</cp:coreProperties>
</file>